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<sst xmlns="http://schemas.openxmlformats.org/spreadsheetml/2006/main" count="162" uniqueCount="112">
  <si>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</si>
  <si>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</si>
  <si>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</si>
  <si>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</si>
  <si>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</si>
  <si>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</si>
  <si>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</si>
  <si>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</si>
  <si>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</si>
  <si>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</si>
  <si>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</si>
  <si>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</si>
  <si>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</si>
  <si>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</si>
  <si>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</si>
  <si>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</si>
  <si>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</si>
  <si>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</si>
  <si>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</si>
  <si>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</si>
  <si>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</si>
  <si>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</si>
  <si>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</si>
  <si>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</si>
  <si>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</si>
  <si>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</si>
  <si>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</si>
  <si>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</si>
  <si>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</si>
  <si>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</si>
  <si>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</si>
  <si>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</si>
  <si>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</si>
  <si>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</si>
  <si>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</si>
  <si>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</si>
  <si>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</si>
  <si>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</si>
  <si>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</si>
  <si>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</si>
  <si>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</si>
  <si>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</si>
  <si>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</si>
  <si>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</si>
  <si>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</si>
  <si>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</si>
  <si>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</si>
  <si>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</si>
  <si>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</si>
  <si>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</si>
  <si>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</si>
  <si>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</si>
  <si>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</si>
  <si>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</si>
  <si>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</si>
  <si>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</si>
  <si>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</si>
  <si>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</si>
  <si>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</si>
  <si>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</si>
  <si>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</si>
  <si>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</si>
  <si>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</si>
  <si>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</si>
  <si>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</si>
  <si>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</si>
  <si>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</si>
  <si>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</si>
  <si>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</si>
  <si>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</si>
  <si>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</si>
  <si>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</si>
  <si>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</si>
  <si>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</si>
  <si>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</si>
  <si>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</si>
  <si>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</si>
  <si>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</si>
  <si>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</si>
  <si>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</si>
  <si>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</si>
  <si>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</si>
  <si>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</si>
  <si>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</si>
  <si>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</si>
  <si>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</si>
  <si>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</si>
  <si>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</si>
  <si>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</si>
  <si>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</si>
  <si>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</si>
  <si>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</si>
  <si>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</si>
  <si>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</si>
  <si>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</si>
  <si>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</si>
  <si>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</si>
  <si>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</si>
  <si>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</si>
  <si>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</si>
  <si>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</si>
  <si>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</si>
  <si>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</si>
  <si>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</si>
  <si>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</si>
  <si>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</si>
  <si>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</si>
  <si>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</si>
  <si>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</si>
  <si>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</si>
  <si>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</si>
  <si>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28.11.2016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</si>
</sst>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2324705"/>
        <c:axId val="1160298"/>
      </c:bar3D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0442683"/>
        <c:axId val="26875284"/>
      </c:bar3D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40550965"/>
        <c:axId val="29414366"/>
      </c:bar3DChart>
      <c:catAx>
        <c:axId val="40550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14366"/>
        <c:crosses val="autoZero"/>
        <c:auto val="1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63402703"/>
        <c:axId val="33753416"/>
      </c:bar3D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53416"/>
        <c:crosses val="autoZero"/>
        <c:auto val="1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2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35345289"/>
        <c:axId val="49672146"/>
      </c:bar3DChart>
      <c:catAx>
        <c:axId val="3534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72146"/>
        <c:crosses val="autoZero"/>
        <c:auto val="1"/>
        <c:lblOffset val="100"/>
        <c:tickLblSkip val="2"/>
        <c:noMultiLvlLbl val="0"/>
      </c:catAx>
      <c:valAx>
        <c:axId val="49672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44396131"/>
        <c:axId val="64020860"/>
      </c:bar3D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20860"/>
        <c:crosses val="autoZero"/>
        <c:auto val="1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9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39316829"/>
        <c:axId val="18307142"/>
      </c:bar3D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16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30546551"/>
        <c:axId val="6483504"/>
      </c:bar3D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504"/>
        <c:crosses val="autoZero"/>
        <c:auto val="1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8351537"/>
        <c:axId val="55401786"/>
      </c:bar3D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</f>
        <v>451268.3</v>
      </c>
      <c r="D6" s="47">
        <f>332980.2+473.5+94.1+160.7+5895.8+8746.9+145.1+473.2+40.2+1154.4+173.1+6.7+1143.7+6208.9+2190.9</f>
        <v>359887.4000000001</v>
      </c>
      <c r="E6" s="3">
        <f>D6/D150*100</f>
        <v>27.371659764822137</v>
      </c>
      <c r="F6" s="3">
        <f>D6/B6*100</f>
        <v>88.27197451869979</v>
      </c>
      <c r="G6" s="3">
        <f aca="true" t="shared" si="0" ref="G6:G43">D6/C6*100</f>
        <v>79.75020625202347</v>
      </c>
      <c r="H6" s="47">
        <f>B6-D6</f>
        <v>47815.49999999988</v>
      </c>
      <c r="I6" s="47">
        <f aca="true" t="shared" si="1" ref="I6:I43">C6-D6</f>
        <v>91380.8999999999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</f>
        <v>157534</v>
      </c>
      <c r="E7" s="95">
        <f>D7/D6*100</f>
        <v>43.77313570855772</v>
      </c>
      <c r="F7" s="95">
        <f>D7/B7*100</f>
        <v>91.8069358428418</v>
      </c>
      <c r="G7" s="95">
        <f>D7/C7*100</f>
        <v>83.8403470826663</v>
      </c>
      <c r="H7" s="105">
        <f>B7-D7</f>
        <v>14058.700000000012</v>
      </c>
      <c r="I7" s="105">
        <f t="shared" si="1"/>
        <v>30363.600000000006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</f>
        <v>273586.1999999999</v>
      </c>
      <c r="E8" s="1">
        <f>D8/D6*100</f>
        <v>76.01994401582269</v>
      </c>
      <c r="F8" s="1">
        <f>D8/B8*100</f>
        <v>96.27360819380401</v>
      </c>
      <c r="G8" s="1">
        <f t="shared" si="0"/>
        <v>87.54993734231576</v>
      </c>
      <c r="H8" s="44">
        <f>B8-D8</f>
        <v>10589.500000000116</v>
      </c>
      <c r="I8" s="44">
        <f t="shared" si="1"/>
        <v>38905.40000000002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</f>
        <v>64.49999999999999</v>
      </c>
      <c r="E9" s="12">
        <f>D9/D6*100</f>
        <v>0.01792227235518664</v>
      </c>
      <c r="F9" s="120">
        <f>D9/B9*100</f>
        <v>78.27669902912619</v>
      </c>
      <c r="G9" s="1">
        <f t="shared" si="0"/>
        <v>75.26254375729286</v>
      </c>
      <c r="H9" s="44">
        <f aca="true" t="shared" si="2" ref="H9:H43">B9-D9</f>
        <v>17.90000000000002</v>
      </c>
      <c r="I9" s="44">
        <f t="shared" si="1"/>
        <v>21.200000000000017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</f>
        <v>30869.300000000003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</f>
        <v>24231.100000000017</v>
      </c>
      <c r="E10" s="1">
        <f>D10/D6*100</f>
        <v>6.732967033577728</v>
      </c>
      <c r="F10" s="1">
        <f aca="true" t="shared" si="3" ref="F10:F41">D10/B10*100</f>
        <v>84.10801992398346</v>
      </c>
      <c r="G10" s="1">
        <f t="shared" si="0"/>
        <v>78.49578707648057</v>
      </c>
      <c r="H10" s="44">
        <f t="shared" si="2"/>
        <v>4578.399999999983</v>
      </c>
      <c r="I10" s="44">
        <f t="shared" si="1"/>
        <v>6638.199999999986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</f>
        <v>38908.200000000004</v>
      </c>
      <c r="E11" s="1">
        <f>D11/D6*100</f>
        <v>10.811214841086406</v>
      </c>
      <c r="F11" s="1">
        <f t="shared" si="3"/>
        <v>59.83989664798026</v>
      </c>
      <c r="G11" s="1">
        <f t="shared" si="0"/>
        <v>51.32865712163648</v>
      </c>
      <c r="H11" s="44">
        <f t="shared" si="2"/>
        <v>26112.299999999996</v>
      </c>
      <c r="I11" s="44">
        <f t="shared" si="1"/>
        <v>36893.9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</f>
        <v>11435.5</v>
      </c>
      <c r="E12" s="1">
        <f>D12/D6*100</f>
        <v>3.177521635933905</v>
      </c>
      <c r="F12" s="1">
        <f t="shared" si="3"/>
        <v>96.29732551872812</v>
      </c>
      <c r="G12" s="1">
        <f t="shared" si="0"/>
        <v>86.0795796699988</v>
      </c>
      <c r="H12" s="44">
        <f t="shared" si="2"/>
        <v>439.6999999999989</v>
      </c>
      <c r="I12" s="44">
        <f t="shared" si="1"/>
        <v>1849.2999999999993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18734.80000000005</v>
      </c>
      <c r="D13" s="43">
        <f>D6-D8-D9-D10-D11-D12</f>
        <v>11661.900000000162</v>
      </c>
      <c r="E13" s="1">
        <f>D13/D6*100</f>
        <v>3.2404302012240933</v>
      </c>
      <c r="F13" s="1">
        <f t="shared" si="3"/>
        <v>65.73936278157448</v>
      </c>
      <c r="G13" s="1">
        <f t="shared" si="0"/>
        <v>62.24726178021719</v>
      </c>
      <c r="H13" s="44">
        <f t="shared" si="2"/>
        <v>6077.699999999801</v>
      </c>
      <c r="I13" s="44">
        <f t="shared" si="1"/>
        <v>7072.899999999889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</f>
        <v>238447.6</v>
      </c>
      <c r="C18" s="46">
        <f>250434.1+666.5+2890.8+76.6+110+6034+513.1+12.9-102.3</f>
        <v>260635.7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</f>
        <v>218057.10000000003</v>
      </c>
      <c r="E18" s="3">
        <f>D18/D150*100</f>
        <v>16.584589375743068</v>
      </c>
      <c r="F18" s="3">
        <f>D18/B18*100</f>
        <v>91.44864532081682</v>
      </c>
      <c r="G18" s="3">
        <f t="shared" si="0"/>
        <v>83.66355798534123</v>
      </c>
      <c r="H18" s="47">
        <f>B18-D18</f>
        <v>20390.49999999997</v>
      </c>
      <c r="I18" s="47">
        <f t="shared" si="1"/>
        <v>42578.59999999998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</f>
        <v>163298.09999999998</v>
      </c>
      <c r="E19" s="95">
        <f>D19/D18*100</f>
        <v>74.88777022165293</v>
      </c>
      <c r="F19" s="95">
        <f t="shared" si="3"/>
        <v>93.88396083389243</v>
      </c>
      <c r="G19" s="95">
        <f t="shared" si="0"/>
        <v>85.25868977849711</v>
      </c>
      <c r="H19" s="105">
        <f t="shared" si="2"/>
        <v>10638.00000000003</v>
      </c>
      <c r="I19" s="105">
        <f t="shared" si="1"/>
        <v>28234.400000000023</v>
      </c>
    </row>
    <row r="20" spans="1:9" ht="18">
      <c r="A20" s="23" t="s">
        <v>5</v>
      </c>
      <c r="B20" s="42">
        <f>174067.6+926.9</f>
        <v>174994.5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</f>
        <v>169710.7</v>
      </c>
      <c r="E20" s="1">
        <f>D20/D18*100</f>
        <v>77.82855958370536</v>
      </c>
      <c r="F20" s="1">
        <f t="shared" si="3"/>
        <v>96.98059081856859</v>
      </c>
      <c r="G20" s="1">
        <f t="shared" si="0"/>
        <v>88.75056805672568</v>
      </c>
      <c r="H20" s="44">
        <f t="shared" si="2"/>
        <v>5283.799999999988</v>
      </c>
      <c r="I20" s="44">
        <f t="shared" si="1"/>
        <v>21511.399999999965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</f>
        <v>20434.8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</f>
        <v>18978.59999999999</v>
      </c>
      <c r="E21" s="1">
        <f>D21/D18*100</f>
        <v>8.703500138266532</v>
      </c>
      <c r="F21" s="1">
        <f t="shared" si="3"/>
        <v>93.82666000899769</v>
      </c>
      <c r="G21" s="1">
        <f t="shared" si="0"/>
        <v>92.87392095836509</v>
      </c>
      <c r="H21" s="44">
        <f t="shared" si="2"/>
        <v>1248.700000000008</v>
      </c>
      <c r="I21" s="44">
        <f t="shared" si="1"/>
        <v>1456.200000000008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</f>
        <v>3844.2000000000003</v>
      </c>
      <c r="E22" s="1">
        <f>D22/D18*100</f>
        <v>1.7629327364254592</v>
      </c>
      <c r="F22" s="1">
        <f t="shared" si="3"/>
        <v>92.85507246376812</v>
      </c>
      <c r="G22" s="1">
        <f t="shared" si="0"/>
        <v>85.22402287893233</v>
      </c>
      <c r="H22" s="44">
        <f t="shared" si="2"/>
        <v>295.7999999999997</v>
      </c>
      <c r="I22" s="44">
        <f t="shared" si="1"/>
        <v>666.4999999999995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</f>
        <v>18333.899999999994</v>
      </c>
      <c r="E23" s="1">
        <f>D23/D18*100</f>
        <v>8.407843633617063</v>
      </c>
      <c r="F23" s="1">
        <f t="shared" si="3"/>
        <v>76.2679501472619</v>
      </c>
      <c r="G23" s="1">
        <f t="shared" si="0"/>
        <v>65.03366274821397</v>
      </c>
      <c r="H23" s="44">
        <f t="shared" si="2"/>
        <v>5704.900000000009</v>
      </c>
      <c r="I23" s="44">
        <f t="shared" si="1"/>
        <v>9857.500000000007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</f>
        <v>1397.1</v>
      </c>
      <c r="E24" s="1">
        <f>D24/D18*100</f>
        <v>0.6407037422766788</v>
      </c>
      <c r="F24" s="1">
        <f t="shared" si="3"/>
        <v>96.41156579946173</v>
      </c>
      <c r="G24" s="1">
        <f t="shared" si="0"/>
        <v>89.89190580362887</v>
      </c>
      <c r="H24" s="44">
        <f t="shared" si="2"/>
        <v>52</v>
      </c>
      <c r="I24" s="44">
        <f t="shared" si="1"/>
        <v>157.0999999999999</v>
      </c>
    </row>
    <row r="25" spans="1:9" ht="18.75" thickBot="1">
      <c r="A25" s="23" t="s">
        <v>29</v>
      </c>
      <c r="B25" s="43">
        <f>B18-B20-B21-B22-B23-B24</f>
        <v>13597.9</v>
      </c>
      <c r="C25" s="43">
        <f>C18-C20-C21-C22-C23-C24</f>
        <v>14722.500000000033</v>
      </c>
      <c r="D25" s="43">
        <f>D18-D20-D21-D22-D23-D24</f>
        <v>5792.600000000037</v>
      </c>
      <c r="E25" s="1">
        <f>D25/D18*100</f>
        <v>2.656460165708906</v>
      </c>
      <c r="F25" s="1">
        <f t="shared" si="3"/>
        <v>42.599224880312676</v>
      </c>
      <c r="G25" s="1">
        <f t="shared" si="0"/>
        <v>39.345219901511456</v>
      </c>
      <c r="H25" s="44">
        <f t="shared" si="2"/>
        <v>7805.299999999963</v>
      </c>
      <c r="I25" s="44">
        <f t="shared" si="1"/>
        <v>8929.899999999996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</f>
        <v>41054.799999999996</v>
      </c>
      <c r="E33" s="3">
        <f>D33/D150*100</f>
        <v>3.122471132117489</v>
      </c>
      <c r="F33" s="3">
        <f>D33/B33*100</f>
        <v>89.42900646296809</v>
      </c>
      <c r="G33" s="3">
        <f t="shared" si="0"/>
        <v>80.91688511342807</v>
      </c>
      <c r="H33" s="47">
        <f t="shared" si="2"/>
        <v>4852.9000000000015</v>
      </c>
      <c r="I33" s="47">
        <f t="shared" si="1"/>
        <v>9682.200000000004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</f>
        <v>30688.29999999999</v>
      </c>
      <c r="E34" s="1">
        <f>D34/D33*100</f>
        <v>74.74960296968928</v>
      </c>
      <c r="F34" s="1">
        <f t="shared" si="3"/>
        <v>93.237265374823</v>
      </c>
      <c r="G34" s="1">
        <f t="shared" si="0"/>
        <v>84.42610999386505</v>
      </c>
      <c r="H34" s="44">
        <f t="shared" si="2"/>
        <v>2225.9000000000087</v>
      </c>
      <c r="I34" s="44">
        <f t="shared" si="1"/>
        <v>5661.000000000007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</f>
        <v>1477.7999999999993</v>
      </c>
      <c r="E36" s="1">
        <f>D36/D33*100</f>
        <v>3.599579099155274</v>
      </c>
      <c r="F36" s="1">
        <f t="shared" si="3"/>
        <v>53.35788561525128</v>
      </c>
      <c r="G36" s="1">
        <f t="shared" si="0"/>
        <v>43.66505141236258</v>
      </c>
      <c r="H36" s="44">
        <f t="shared" si="2"/>
        <v>1291.8000000000006</v>
      </c>
      <c r="I36" s="44">
        <f t="shared" si="1"/>
        <v>1906.6000000000008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</f>
        <v>849.5</v>
      </c>
      <c r="E37" s="17">
        <f>D37/D33*100</f>
        <v>2.0691855763516083</v>
      </c>
      <c r="F37" s="17">
        <f t="shared" si="3"/>
        <v>88.00372941054594</v>
      </c>
      <c r="G37" s="17">
        <f t="shared" si="0"/>
        <v>76.5591204037491</v>
      </c>
      <c r="H37" s="53">
        <f t="shared" si="2"/>
        <v>115.79999999999995</v>
      </c>
      <c r="I37" s="53">
        <f t="shared" si="1"/>
        <v>260.0999999999999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0.1342108596315169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7984.100000000008</v>
      </c>
      <c r="E39" s="1">
        <f>D39/D33*100</f>
        <v>19.447421495172325</v>
      </c>
      <c r="F39" s="1">
        <f t="shared" si="3"/>
        <v>86.7563485423074</v>
      </c>
      <c r="G39" s="1">
        <f t="shared" si="0"/>
        <v>81.19781549695414</v>
      </c>
      <c r="H39" s="44">
        <f>B39-D39</f>
        <v>1218.799999999992</v>
      </c>
      <c r="I39" s="44">
        <f t="shared" si="1"/>
        <v>1848.7999999999975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</f>
        <v>1056.2000000000003</v>
      </c>
      <c r="E43" s="3">
        <f>D43/D150*100</f>
        <v>0.08033053406038983</v>
      </c>
      <c r="F43" s="3">
        <f>D43/B43*100</f>
        <v>80.1852414211965</v>
      </c>
      <c r="G43" s="3">
        <f t="shared" si="0"/>
        <v>73.27089836975375</v>
      </c>
      <c r="H43" s="47">
        <f t="shared" si="2"/>
        <v>260.9999999999998</v>
      </c>
      <c r="I43" s="47">
        <f t="shared" si="1"/>
        <v>385.2999999999997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</f>
        <v>6442.499999999998</v>
      </c>
      <c r="E45" s="3">
        <f>D45/D150*100</f>
        <v>0.48999191979176404</v>
      </c>
      <c r="F45" s="3">
        <f>D45/B45*100</f>
        <v>91.68860741478684</v>
      </c>
      <c r="G45" s="3">
        <f aca="true" t="shared" si="4" ref="G45:G76">D45/C45*100</f>
        <v>82.73510639664048</v>
      </c>
      <c r="H45" s="47">
        <f>B45-D45</f>
        <v>584.0000000000018</v>
      </c>
      <c r="I45" s="47">
        <f aca="true" t="shared" si="5" ref="I45:I77">C45-D45</f>
        <v>1344.4000000000024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</f>
        <v>5771.900000000001</v>
      </c>
      <c r="E46" s="1">
        <f>D46/D45*100</f>
        <v>89.59099728366321</v>
      </c>
      <c r="F46" s="1">
        <f aca="true" t="shared" si="6" ref="F46:F74">D46/B46*100</f>
        <v>93.43726223430949</v>
      </c>
      <c r="G46" s="1">
        <f t="shared" si="4"/>
        <v>85.46404880360105</v>
      </c>
      <c r="H46" s="44">
        <f aca="true" t="shared" si="7" ref="H46:H74">B46-D46</f>
        <v>405.39999999999964</v>
      </c>
      <c r="I46" s="44">
        <f t="shared" si="5"/>
        <v>981.6999999999998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0.020178502134264652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0.7435001940240592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</f>
        <v>339.1000000000001</v>
      </c>
      <c r="E49" s="1">
        <f>D49/D45*100</f>
        <v>5.263484672099343</v>
      </c>
      <c r="F49" s="1">
        <f t="shared" si="6"/>
        <v>72.13358859817062</v>
      </c>
      <c r="G49" s="1">
        <f t="shared" si="4"/>
        <v>55.68144499178983</v>
      </c>
      <c r="H49" s="44">
        <f t="shared" si="7"/>
        <v>130.99999999999994</v>
      </c>
      <c r="I49" s="44">
        <f t="shared" si="5"/>
        <v>269.8999999999999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282.29999999999757</v>
      </c>
      <c r="E50" s="1">
        <f>D50/D45*100</f>
        <v>4.381839348079125</v>
      </c>
      <c r="F50" s="1">
        <f t="shared" si="6"/>
        <v>87.83447417548156</v>
      </c>
      <c r="G50" s="1">
        <f t="shared" si="4"/>
        <v>80.13057053647387</v>
      </c>
      <c r="H50" s="44">
        <f t="shared" si="7"/>
        <v>39.10000000000224</v>
      </c>
      <c r="I50" s="44">
        <f t="shared" si="5"/>
        <v>70.00000000000261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</f>
        <v>12817.099999999988</v>
      </c>
      <c r="E51" s="3">
        <f>D51/D150*100</f>
        <v>0.9748196251708212</v>
      </c>
      <c r="F51" s="3">
        <f>D51/B51*100</f>
        <v>81.73441146836372</v>
      </c>
      <c r="G51" s="3">
        <f t="shared" si="4"/>
        <v>74.34900893898167</v>
      </c>
      <c r="H51" s="47">
        <f>B51-D51</f>
        <v>2864.300000000012</v>
      </c>
      <c r="I51" s="47">
        <f t="shared" si="5"/>
        <v>4422.000000000011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</f>
        <v>8591.699999999997</v>
      </c>
      <c r="E52" s="1">
        <f>D52/D51*100</f>
        <v>67.03310421234137</v>
      </c>
      <c r="F52" s="1">
        <f t="shared" si="6"/>
        <v>92.22718392408595</v>
      </c>
      <c r="G52" s="1">
        <f t="shared" si="4"/>
        <v>83.18278195707104</v>
      </c>
      <c r="H52" s="44">
        <f t="shared" si="7"/>
        <v>724.1000000000022</v>
      </c>
      <c r="I52" s="44">
        <f t="shared" si="5"/>
        <v>1737.0000000000036</v>
      </c>
    </row>
    <row r="53" spans="1:9" ht="18">
      <c r="A53" s="23" t="s">
        <v>2</v>
      </c>
      <c r="B53" s="42">
        <v>9</v>
      </c>
      <c r="C53" s="43">
        <v>12</v>
      </c>
      <c r="D53" s="44">
        <f>1.4+1.5</f>
        <v>2.9</v>
      </c>
      <c r="E53" s="1">
        <f>D53/D51*100</f>
        <v>0.02262602304733522</v>
      </c>
      <c r="F53" s="1">
        <f>D53/B53*100</f>
        <v>32.22222222222222</v>
      </c>
      <c r="G53" s="1">
        <f t="shared" si="4"/>
        <v>24.166666666666668</v>
      </c>
      <c r="H53" s="44">
        <f t="shared" si="7"/>
        <v>6.1</v>
      </c>
      <c r="I53" s="44">
        <f t="shared" si="5"/>
        <v>9.1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</f>
        <v>225.4000000000001</v>
      </c>
      <c r="E54" s="1">
        <f>D54/D51*100</f>
        <v>1.7585881361618487</v>
      </c>
      <c r="F54" s="1">
        <f t="shared" si="6"/>
        <v>83.35798816568052</v>
      </c>
      <c r="G54" s="1">
        <f t="shared" si="4"/>
        <v>78.5365853658537</v>
      </c>
      <c r="H54" s="44">
        <f t="shared" si="7"/>
        <v>44.999999999999886</v>
      </c>
      <c r="I54" s="44">
        <f t="shared" si="5"/>
        <v>61.59999999999991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</f>
        <v>451.3</v>
      </c>
      <c r="E55" s="1">
        <f>D55/D51*100</f>
        <v>3.521077310780133</v>
      </c>
      <c r="F55" s="1">
        <f t="shared" si="6"/>
        <v>56.93200454144064</v>
      </c>
      <c r="G55" s="1">
        <f t="shared" si="4"/>
        <v>48.3656628442825</v>
      </c>
      <c r="H55" s="44">
        <f t="shared" si="7"/>
        <v>341.40000000000003</v>
      </c>
      <c r="I55" s="44">
        <f t="shared" si="5"/>
        <v>481.8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1.5604153825748428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3345.79999999999</v>
      </c>
      <c r="E57" s="1">
        <f>D57/D51*100</f>
        <v>26.10418893509447</v>
      </c>
      <c r="F57" s="1">
        <f t="shared" si="6"/>
        <v>66.73581330407879</v>
      </c>
      <c r="G57" s="1">
        <f t="shared" si="4"/>
        <v>61.9787710946037</v>
      </c>
      <c r="H57" s="44">
        <f>B57-D57</f>
        <v>1667.7000000000107</v>
      </c>
      <c r="I57" s="44">
        <f>C57-D57</f>
        <v>2052.5000000000073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</f>
        <v>4668.099999999998</v>
      </c>
      <c r="E59" s="3">
        <f>D59/D150*100</f>
        <v>0.35503783946913986</v>
      </c>
      <c r="F59" s="3">
        <f>D59/B59*100</f>
        <v>85.90857226986634</v>
      </c>
      <c r="G59" s="3">
        <f t="shared" si="4"/>
        <v>81.83762556757416</v>
      </c>
      <c r="H59" s="47">
        <f>B59-D59</f>
        <v>765.7000000000025</v>
      </c>
      <c r="I59" s="47">
        <f t="shared" si="5"/>
        <v>1036.0000000000018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</f>
        <v>1388.3</v>
      </c>
      <c r="E60" s="1">
        <f>D60/D59*100</f>
        <v>29.740151239262243</v>
      </c>
      <c r="F60" s="1">
        <f t="shared" si="6"/>
        <v>91.92213467523008</v>
      </c>
      <c r="G60" s="1">
        <f t="shared" si="4"/>
        <v>84.51844636551807</v>
      </c>
      <c r="H60" s="44">
        <f t="shared" si="7"/>
        <v>122</v>
      </c>
      <c r="I60" s="44">
        <f t="shared" si="5"/>
        <v>254.30000000000018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6.677234849296291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5.119856044214994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56.07849017801678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111.29999999999723</v>
      </c>
      <c r="E64" s="1">
        <f>D64/D59*100</f>
        <v>2.3842676892096843</v>
      </c>
      <c r="F64" s="1">
        <f t="shared" si="6"/>
        <v>25.005616715344264</v>
      </c>
      <c r="G64" s="1">
        <f t="shared" si="4"/>
        <v>22.802704363859313</v>
      </c>
      <c r="H64" s="44">
        <f t="shared" si="7"/>
        <v>333.8000000000024</v>
      </c>
      <c r="I64" s="44">
        <f t="shared" si="5"/>
        <v>376.8000000000024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293.5</v>
      </c>
      <c r="D69" s="47">
        <f>SUM(D70:D71)</f>
        <v>179.5</v>
      </c>
      <c r="E69" s="35">
        <f>D69/D150*100</f>
        <v>0.013652083756712717</v>
      </c>
      <c r="F69" s="3">
        <f>D69/B69*100</f>
        <v>71.37176938369781</v>
      </c>
      <c r="G69" s="3">
        <f t="shared" si="4"/>
        <v>61.158432708688245</v>
      </c>
      <c r="H69" s="47">
        <f>B69-D69</f>
        <v>72</v>
      </c>
      <c r="I69" s="47">
        <f t="shared" si="5"/>
        <v>114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</f>
        <v>122.50000000000001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7.836734693877549</v>
      </c>
      <c r="H71" s="44">
        <f t="shared" si="7"/>
        <v>71</v>
      </c>
      <c r="I71" s="44">
        <f t="shared" si="5"/>
        <v>112.90000000000002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</f>
        <v>63034.000000000015</v>
      </c>
      <c r="D90" s="47">
        <f>44075.1+103.3+46.5+25+15.6+5.7+164.2+1847.8+521.6+2.8+15.8+61.2+46.7+110.4+15+130.8+28.4+129.4+817.1+784.9+173.2+280.6+8.2+18.5+36.5+8.8+35.3+16</f>
        <v>49524.4</v>
      </c>
      <c r="E90" s="3">
        <f>D90/D150*100</f>
        <v>3.7666365281389598</v>
      </c>
      <c r="F90" s="3">
        <f aca="true" t="shared" si="10" ref="F90:F96">D90/B90*100</f>
        <v>86.6409496068089</v>
      </c>
      <c r="G90" s="3">
        <f t="shared" si="8"/>
        <v>78.56775708347874</v>
      </c>
      <c r="H90" s="47">
        <f aca="true" t="shared" si="11" ref="H90:H96">B90-D90</f>
        <v>7636.0999999999985</v>
      </c>
      <c r="I90" s="47">
        <f t="shared" si="9"/>
        <v>13509.600000000013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</f>
        <v>42188.89999999999</v>
      </c>
      <c r="E91" s="1">
        <f>D91/D90*100</f>
        <v>85.18810929561991</v>
      </c>
      <c r="F91" s="1">
        <f t="shared" si="10"/>
        <v>88.53783889848415</v>
      </c>
      <c r="G91" s="1">
        <f t="shared" si="8"/>
        <v>79.66528002537872</v>
      </c>
      <c r="H91" s="44">
        <f t="shared" si="11"/>
        <v>5461.80000000001</v>
      </c>
      <c r="I91" s="44">
        <f t="shared" si="9"/>
        <v>10768.80000000001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</f>
        <v>1398.6</v>
      </c>
      <c r="E92" s="1">
        <f>D92/D90*100</f>
        <v>2.824062482331941</v>
      </c>
      <c r="F92" s="1">
        <f t="shared" si="10"/>
        <v>76.42622950819671</v>
      </c>
      <c r="G92" s="1">
        <f t="shared" si="8"/>
        <v>69.18967052537845</v>
      </c>
      <c r="H92" s="44">
        <f t="shared" si="11"/>
        <v>431.4000000000001</v>
      </c>
      <c r="I92" s="44">
        <f t="shared" si="9"/>
        <v>622.8000000000002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8054.900000000018</v>
      </c>
      <c r="D94" s="43">
        <f>D90-D91-D92-D93</f>
        <v>5936.900000000014</v>
      </c>
      <c r="E94" s="1">
        <f>D94/D90*100</f>
        <v>11.98782822204815</v>
      </c>
      <c r="F94" s="1">
        <f t="shared" si="10"/>
        <v>77.30539857808813</v>
      </c>
      <c r="G94" s="1">
        <f>D94/C94*100</f>
        <v>73.70544637425668</v>
      </c>
      <c r="H94" s="44">
        <f t="shared" si="11"/>
        <v>1742.8999999999887</v>
      </c>
      <c r="I94" s="44">
        <f>C94-D94</f>
        <v>2118.0000000000036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</f>
        <v>80094.40000000001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</f>
        <v>70684.5</v>
      </c>
      <c r="E95" s="107">
        <f>D95/D150*100</f>
        <v>5.375992837333482</v>
      </c>
      <c r="F95" s="110">
        <f t="shared" si="10"/>
        <v>96.11119798217406</v>
      </c>
      <c r="G95" s="106">
        <f>D95/C95*100</f>
        <v>88.25148824387222</v>
      </c>
      <c r="H95" s="112">
        <f t="shared" si="11"/>
        <v>2860</v>
      </c>
      <c r="I95" s="122">
        <f>C95-D95</f>
        <v>9409.900000000009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4529.8+517.7+29.4+13.1+5+72.5+64.2-0.1+1.6+4.9+643.2+21+0.1+73.5</f>
        <v>5975.9</v>
      </c>
      <c r="E96" s="117">
        <f>D96/D95*100</f>
        <v>8.454328742510734</v>
      </c>
      <c r="F96" s="118">
        <f t="shared" si="10"/>
        <v>82.26621329552181</v>
      </c>
      <c r="G96" s="119">
        <f>D96/C96*100</f>
        <v>71.33273649656819</v>
      </c>
      <c r="H96" s="123">
        <f t="shared" si="11"/>
        <v>1288.2000000000007</v>
      </c>
      <c r="I96" s="124">
        <f>C96-D96</f>
        <v>2401.6000000000004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</f>
        <v>9249.3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</f>
        <v>6902.099999999999</v>
      </c>
      <c r="E102" s="19">
        <f>D102/D150*100</f>
        <v>0.5249473387031022</v>
      </c>
      <c r="F102" s="19">
        <f>D102/B102*100</f>
        <v>83.41107942185914</v>
      </c>
      <c r="G102" s="19">
        <f aca="true" t="shared" si="12" ref="G102:G148">D102/C102*100</f>
        <v>74.62294443903863</v>
      </c>
      <c r="H102" s="79">
        <f aca="true" t="shared" si="13" ref="H102:H107">B102-D102</f>
        <v>1372.6999999999998</v>
      </c>
      <c r="I102" s="79">
        <f aca="true" t="shared" si="14" ref="I102:I148">C102-D102</f>
        <v>2347.2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1.9182567624346214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</f>
        <v>7592.9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</f>
        <v>5772.500000000001</v>
      </c>
      <c r="E104" s="1">
        <f>D104/D102*100</f>
        <v>83.63396647397171</v>
      </c>
      <c r="F104" s="1">
        <f aca="true" t="shared" si="15" ref="F104:F148">D104/B104*100</f>
        <v>85.70898292501856</v>
      </c>
      <c r="G104" s="1">
        <f t="shared" si="12"/>
        <v>76.02497069630842</v>
      </c>
      <c r="H104" s="44">
        <f t="shared" si="13"/>
        <v>962.5</v>
      </c>
      <c r="I104" s="44">
        <f t="shared" si="14"/>
        <v>1820.3999999999987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1468.7999999999993</v>
      </c>
      <c r="D106" s="88">
        <f>D102-D103-D104</f>
        <v>997.1999999999989</v>
      </c>
      <c r="E106" s="84">
        <f>D106/D102*100</f>
        <v>14.447776763593675</v>
      </c>
      <c r="F106" s="84">
        <f t="shared" si="15"/>
        <v>72.04681742648653</v>
      </c>
      <c r="G106" s="84">
        <f t="shared" si="12"/>
        <v>67.89215686274505</v>
      </c>
      <c r="H106" s="124">
        <f>B106-D106</f>
        <v>386.89999999999964</v>
      </c>
      <c r="I106" s="124">
        <f t="shared" si="14"/>
        <v>471.60000000000036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554164.1000000001</v>
      </c>
      <c r="C107" s="81">
        <f>SUM(C108:C147)-C115-C119+C148-C139-C140-C109-C112-C122-C123-C137-C131-C129</f>
        <v>587297.4</v>
      </c>
      <c r="D107" s="81">
        <f>SUM(D108:D147)-D115-D119+D148-D139-D140-D109-D112-D122-D123-D137-D131-D129</f>
        <v>543543.9000000001</v>
      </c>
      <c r="E107" s="82">
        <f>D107/D150*100</f>
        <v>41.33987102089294</v>
      </c>
      <c r="F107" s="82">
        <f>D107/B107*100</f>
        <v>98.08356405620646</v>
      </c>
      <c r="G107" s="82">
        <f t="shared" si="12"/>
        <v>92.550026613433</v>
      </c>
      <c r="H107" s="81">
        <f t="shared" si="13"/>
        <v>10620.199999999953</v>
      </c>
      <c r="I107" s="81">
        <f t="shared" si="14"/>
        <v>43753.49999999988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</f>
        <v>1073.1999999999996</v>
      </c>
      <c r="E108" s="6">
        <f>D108/D107*100</f>
        <v>0.19744495338830945</v>
      </c>
      <c r="F108" s="6">
        <f t="shared" si="15"/>
        <v>70.6006183803697</v>
      </c>
      <c r="G108" s="6">
        <f t="shared" si="12"/>
        <v>62.17124319314099</v>
      </c>
      <c r="H108" s="61">
        <f aca="true" t="shared" si="16" ref="H108:H148">B108-D108</f>
        <v>446.9000000000003</v>
      </c>
      <c r="I108" s="61">
        <f t="shared" si="14"/>
        <v>653.0000000000002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</f>
        <v>503.1</v>
      </c>
      <c r="E109" s="1">
        <f>D109/D108*100</f>
        <v>46.87849422288485</v>
      </c>
      <c r="F109" s="1">
        <f t="shared" si="15"/>
        <v>68.26322930800544</v>
      </c>
      <c r="G109" s="1">
        <f t="shared" si="12"/>
        <v>58.73905429071804</v>
      </c>
      <c r="H109" s="44">
        <f t="shared" si="16"/>
        <v>233.89999999999998</v>
      </c>
      <c r="I109" s="44">
        <f t="shared" si="14"/>
        <v>353.4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</f>
        <v>655.7999999999997</v>
      </c>
      <c r="E110" s="6">
        <f>D110/D107*100</f>
        <v>0.12065262805819356</v>
      </c>
      <c r="F110" s="6">
        <f>D110/B110*100</f>
        <v>78.61424118916324</v>
      </c>
      <c r="G110" s="6">
        <f t="shared" si="12"/>
        <v>75.64013840830447</v>
      </c>
      <c r="H110" s="61">
        <f t="shared" si="16"/>
        <v>178.40000000000032</v>
      </c>
      <c r="I110" s="61">
        <f t="shared" si="14"/>
        <v>211.20000000000027</v>
      </c>
    </row>
    <row r="111" spans="1:9" s="37" customFormat="1" ht="34.5" customHeight="1">
      <c r="A111" s="16" t="s">
        <v>60</v>
      </c>
      <c r="B111" s="73">
        <f>314.4-180.6+2.8</f>
        <v>136.6</v>
      </c>
      <c r="C111" s="53">
        <f>774.1-429.7-180.6</f>
        <v>163.80000000000004</v>
      </c>
      <c r="D111" s="76">
        <f>10.5</f>
        <v>10.5</v>
      </c>
      <c r="E111" s="6">
        <f>D111/D107*100</f>
        <v>0.0019317666889463751</v>
      </c>
      <c r="F111" s="6">
        <f t="shared" si="15"/>
        <v>7.686676427525622</v>
      </c>
      <c r="G111" s="6">
        <f t="shared" si="12"/>
        <v>6.410256410256408</v>
      </c>
      <c r="H111" s="61">
        <f t="shared" si="16"/>
        <v>126.1</v>
      </c>
      <c r="I111" s="61">
        <f t="shared" si="14"/>
        <v>153.30000000000004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0.006549608964427711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</f>
        <v>1347.8</v>
      </c>
      <c r="E114" s="6">
        <f>D114/D107*100</f>
        <v>0.24796525174875472</v>
      </c>
      <c r="F114" s="6">
        <f t="shared" si="15"/>
        <v>88.94608328383818</v>
      </c>
      <c r="G114" s="6">
        <f t="shared" si="12"/>
        <v>78.08806488991888</v>
      </c>
      <c r="H114" s="61">
        <f t="shared" si="16"/>
        <v>167.5</v>
      </c>
      <c r="I114" s="61">
        <f t="shared" si="14"/>
        <v>378.20000000000005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0.011958555693477561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</f>
        <v>191.19999999999996</v>
      </c>
      <c r="E118" s="6">
        <f>D118/D107*100</f>
        <v>0.03517655151681399</v>
      </c>
      <c r="F118" s="6">
        <f t="shared" si="15"/>
        <v>90.70208728652749</v>
      </c>
      <c r="G118" s="6">
        <f t="shared" si="12"/>
        <v>81.7094017094017</v>
      </c>
      <c r="H118" s="61">
        <f t="shared" si="16"/>
        <v>19.60000000000005</v>
      </c>
      <c r="I118" s="61">
        <f t="shared" si="14"/>
        <v>42.80000000000004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72.17573221757324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0.04172616048124171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</f>
        <v>26917.8</v>
      </c>
      <c r="E124" s="17">
        <f>D124/D107*100</f>
        <v>4.952277083782928</v>
      </c>
      <c r="F124" s="6">
        <f t="shared" si="15"/>
        <v>99.99962849999442</v>
      </c>
      <c r="G124" s="6">
        <f t="shared" si="12"/>
        <v>92.49086011160284</v>
      </c>
      <c r="H124" s="61">
        <f t="shared" si="16"/>
        <v>0.10000000000218279</v>
      </c>
      <c r="I124" s="61">
        <f t="shared" si="14"/>
        <v>2185.4000000000015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</f>
        <v>243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243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0.010118777894481014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2.8+14.4+2.8+8.8+3.7+4+2.8+5.8+9.6+4.2+2.7+0.2+2.9+76+0.5+2.6+4.7+5.9+2.9+2.9+16.5+2.9+3.4+118.6+34.2+37.5+8.6+108.7</f>
        <v>490.6</v>
      </c>
      <c r="E128" s="17">
        <f>D128/D107*100</f>
        <v>0.09025949881877064</v>
      </c>
      <c r="F128" s="6">
        <f t="shared" si="15"/>
        <v>57.02661862141114</v>
      </c>
      <c r="G128" s="6">
        <f t="shared" si="12"/>
        <v>49.908443540183114</v>
      </c>
      <c r="H128" s="61">
        <f t="shared" si="16"/>
        <v>369.69999999999993</v>
      </c>
      <c r="I128" s="61">
        <f t="shared" si="14"/>
        <v>492.4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</f>
        <v>209.60000000000002</v>
      </c>
      <c r="E129" s="1">
        <f>D129/D128*100</f>
        <v>42.723196086424785</v>
      </c>
      <c r="F129" s="1">
        <f>D129/B129*100</f>
        <v>55.435070087278504</v>
      </c>
      <c r="G129" s="1">
        <f t="shared" si="12"/>
        <v>42.22401289282837</v>
      </c>
      <c r="H129" s="44">
        <f t="shared" si="16"/>
        <v>168.5</v>
      </c>
      <c r="I129" s="44">
        <f t="shared" si="14"/>
        <v>286.79999999999995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</f>
        <v>41.6</v>
      </c>
      <c r="E132" s="17">
        <f>D132/D107*100</f>
        <v>0.00765347564382564</v>
      </c>
      <c r="F132" s="6">
        <f t="shared" si="15"/>
        <v>66.24203821656052</v>
      </c>
      <c r="G132" s="6">
        <f t="shared" si="12"/>
        <v>64.89859594383776</v>
      </c>
      <c r="H132" s="61">
        <f t="shared" si="16"/>
        <v>21.199999999999996</v>
      </c>
      <c r="I132" s="61">
        <f t="shared" si="14"/>
        <v>22.499999999999993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0.0030908267023141995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/>
      <c r="E135" s="17">
        <f>D135/D107*100</f>
        <v>0</v>
      </c>
      <c r="F135" s="6">
        <f t="shared" si="15"/>
        <v>0</v>
      </c>
      <c r="G135" s="6">
        <f t="shared" si="12"/>
        <v>0</v>
      </c>
      <c r="H135" s="61">
        <f t="shared" si="16"/>
        <v>40</v>
      </c>
      <c r="I135" s="61">
        <f t="shared" si="14"/>
        <v>40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5.2+0.3+2.7+0.1+0.5+0.2+13.8+39.2+5+5.9+2+6.5+0.1+32.4+5+3.9+0.2+0.7+8.4+0.1+0.1+3+4.4+0.1+5.5+21.4+0.1+4.5+0.6+5.7+0.4+24.5+1.5+1.7+1.6+1.3+1.6+9.9+1.4+0.4+6.1+0.3</f>
        <v>228.3</v>
      </c>
      <c r="E136" s="17">
        <f>D136/D107*100</f>
        <v>0.042002127151091195</v>
      </c>
      <c r="F136" s="6">
        <f t="shared" si="15"/>
        <v>71.18802619270348</v>
      </c>
      <c r="G136" s="6">
        <f>D136/C136*100</f>
        <v>62.771514984877655</v>
      </c>
      <c r="H136" s="61">
        <f t="shared" si="16"/>
        <v>92.39999999999998</v>
      </c>
      <c r="I136" s="61">
        <f t="shared" si="14"/>
        <v>135.39999999999998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</f>
        <v>147.99999999999994</v>
      </c>
      <c r="E137" s="103">
        <f>D137/D136*100</f>
        <v>64.82698204117386</v>
      </c>
      <c r="F137" s="1">
        <f t="shared" si="15"/>
        <v>61.10652353426917</v>
      </c>
      <c r="G137" s="1">
        <f>D137/C137*100</f>
        <v>54.192603441962625</v>
      </c>
      <c r="H137" s="44">
        <f t="shared" si="16"/>
        <v>94.20000000000007</v>
      </c>
      <c r="I137" s="44">
        <f t="shared" si="14"/>
        <v>125.10000000000008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</f>
        <v>1074.8</v>
      </c>
      <c r="E138" s="17">
        <f>D138/D107*100</f>
        <v>0.19773931783614895</v>
      </c>
      <c r="F138" s="6">
        <f t="shared" si="15"/>
        <v>92.68713349430838</v>
      </c>
      <c r="G138" s="6">
        <f t="shared" si="12"/>
        <v>85.49156856506521</v>
      </c>
      <c r="H138" s="61">
        <f t="shared" si="16"/>
        <v>84.79999999999995</v>
      </c>
      <c r="I138" s="61">
        <f t="shared" si="14"/>
        <v>182.4000000000001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</f>
        <v>769.6</v>
      </c>
      <c r="E139" s="1">
        <f>D139/D138*100</f>
        <v>71.60401935243766</v>
      </c>
      <c r="F139" s="1">
        <f aca="true" t="shared" si="17" ref="F139:F147">D139/B139*100</f>
        <v>94.66174661746618</v>
      </c>
      <c r="G139" s="1">
        <f t="shared" si="12"/>
        <v>86.84269916497405</v>
      </c>
      <c r="H139" s="44">
        <f t="shared" si="16"/>
        <v>43.39999999999998</v>
      </c>
      <c r="I139" s="44">
        <f t="shared" si="14"/>
        <v>116.60000000000002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2.2236695199106817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0.09182330994791771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0.48202178333709556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39981.9+8.4+185.2</f>
        <v>40175.5</v>
      </c>
      <c r="C143" s="53">
        <f>16744+15000+2000-2607.4+8610.1+1327.3+3638+185.2</f>
        <v>44897.2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</f>
        <v>36148.7</v>
      </c>
      <c r="E143" s="17">
        <f>D143/D107*100</f>
        <v>6.65055757225865</v>
      </c>
      <c r="F143" s="99">
        <f t="shared" si="17"/>
        <v>89.97697601772224</v>
      </c>
      <c r="G143" s="6">
        <f t="shared" si="12"/>
        <v>80.51437506125103</v>
      </c>
      <c r="H143" s="61">
        <f t="shared" si="16"/>
        <v>4026.800000000003</v>
      </c>
      <c r="I143" s="61">
        <f t="shared" si="14"/>
        <v>8748.5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0.3881931155882716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0.11088340794552194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</f>
        <v>446211.69999999995</v>
      </c>
      <c r="C147" s="53">
        <f>473452.9-2494.7-2700.6+1093.8-24.3-424.7</f>
        <v>468902.4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</f>
        <v>443353.4000000001</v>
      </c>
      <c r="E147" s="17">
        <f>D147/D107*100</f>
        <v>81.56717424296363</v>
      </c>
      <c r="F147" s="6">
        <f t="shared" si="17"/>
        <v>99.35942961603206</v>
      </c>
      <c r="G147" s="6">
        <f t="shared" si="12"/>
        <v>94.55131814211232</v>
      </c>
      <c r="H147" s="61">
        <f t="shared" si="16"/>
        <v>2858.299999999872</v>
      </c>
      <c r="I147" s="61">
        <f t="shared" si="14"/>
        <v>25548.99999999994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</f>
        <v>25779.19999999999</v>
      </c>
      <c r="E148" s="17">
        <f>D148/D107*100</f>
        <v>4.742799983589179</v>
      </c>
      <c r="F148" s="6">
        <f t="shared" si="15"/>
        <v>96.96969696969694</v>
      </c>
      <c r="G148" s="6">
        <f t="shared" si="12"/>
        <v>88.88888888888886</v>
      </c>
      <c r="H148" s="61">
        <f t="shared" si="16"/>
        <v>805.6000000000095</v>
      </c>
      <c r="I148" s="61">
        <f t="shared" si="14"/>
        <v>3222.4000000000087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565003.6000000001</v>
      </c>
      <c r="C149" s="77">
        <f>C43+C69+C72+C77+C79+C87+C102+C107+C100+C84+C98</f>
        <v>600089.7000000001</v>
      </c>
      <c r="D149" s="53">
        <f>D43+D69+D72+D77+D79+D87+D102+D107+D100+D84+D98</f>
        <v>551681.7000000002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1415908.5</v>
      </c>
      <c r="C150" s="47">
        <f>C6+C18+C33+C43+C51+C59+C69+C72+C77+C79+C87+C90+C95+C102+C107+C100+C84+C98+C45</f>
        <v>1536589.2</v>
      </c>
      <c r="D150" s="47">
        <f>D6+D18+D33+D43+D51+D59+D69+D72+D77+D79+D87+D90+D95+D102+D107+D100+D84+D98+D45</f>
        <v>1314817.6</v>
      </c>
      <c r="E150" s="31">
        <v>100</v>
      </c>
      <c r="F150" s="3">
        <f>D150/B150*100</f>
        <v>92.86035079244175</v>
      </c>
      <c r="G150" s="3">
        <f aca="true" t="shared" si="18" ref="G150:G156">D150/C150*100</f>
        <v>85.56728109243512</v>
      </c>
      <c r="H150" s="47">
        <f aca="true" t="shared" si="19" ref="H150:H156">B150-D150</f>
        <v>101090.8999999999</v>
      </c>
      <c r="I150" s="47">
        <f aca="true" t="shared" si="20" ref="I150:I156">C150-D150</f>
        <v>221771.59999999986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557862.8999999999</v>
      </c>
      <c r="C151" s="60">
        <f>C8+C20+C34+C52+C60+C91+C115+C119+C46+C139+C131+C103</f>
        <v>612993.9999999997</v>
      </c>
      <c r="D151" s="60">
        <f>D8+D20+D34+D52+D60+D91+D115+D119+D46+D139+D131+D103</f>
        <v>532965.9999999999</v>
      </c>
      <c r="E151" s="6">
        <f>D151/D150*100</f>
        <v>40.535356387076035</v>
      </c>
      <c r="F151" s="6">
        <f aca="true" t="shared" si="21" ref="F151:F156">D151/B151*100</f>
        <v>95.53709343281297</v>
      </c>
      <c r="G151" s="6">
        <f t="shared" si="18"/>
        <v>86.94473355367266</v>
      </c>
      <c r="H151" s="61">
        <f t="shared" si="19"/>
        <v>24896.900000000023</v>
      </c>
      <c r="I151" s="72">
        <f t="shared" si="20"/>
        <v>80027.99999999977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121115.3</v>
      </c>
      <c r="D152" s="61">
        <f>D11+D23+D36+D55+D62+D92+D49+D140+D109+D112+D96+D137</f>
        <v>67798.79999999999</v>
      </c>
      <c r="E152" s="6">
        <f>D152/D150*100</f>
        <v>5.156517527602307</v>
      </c>
      <c r="F152" s="6">
        <f t="shared" si="21"/>
        <v>65.36241594562674</v>
      </c>
      <c r="G152" s="6">
        <f t="shared" si="18"/>
        <v>55.978724405587066</v>
      </c>
      <c r="H152" s="61">
        <f t="shared" si="19"/>
        <v>35928.700000000026</v>
      </c>
      <c r="I152" s="72">
        <f t="shared" si="20"/>
        <v>53316.500000000015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36049.5</v>
      </c>
      <c r="D153" s="60">
        <f>D22+D10+D54+D48+D61+D35+D123</f>
        <v>28660.30000000002</v>
      </c>
      <c r="E153" s="6">
        <f>D153/D150*100</f>
        <v>2.1797928473120542</v>
      </c>
      <c r="F153" s="6">
        <f t="shared" si="21"/>
        <v>85.32873249752149</v>
      </c>
      <c r="G153" s="6">
        <f t="shared" si="18"/>
        <v>79.50262833049008</v>
      </c>
      <c r="H153" s="61">
        <f t="shared" si="19"/>
        <v>4927.799999999985</v>
      </c>
      <c r="I153" s="72">
        <f t="shared" si="20"/>
        <v>7389.199999999979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25903.2</v>
      </c>
      <c r="D154" s="60">
        <f>D12+D24+D104+D63+D38+D93+D129+D56</f>
        <v>21687.6</v>
      </c>
      <c r="E154" s="6">
        <f>D154/D150*100</f>
        <v>1.6494759425185666</v>
      </c>
      <c r="F154" s="6">
        <f t="shared" si="21"/>
        <v>92.65354249974365</v>
      </c>
      <c r="G154" s="6">
        <f t="shared" si="18"/>
        <v>83.72556286481978</v>
      </c>
      <c r="H154" s="61">
        <f t="shared" si="19"/>
        <v>1719.6000000000022</v>
      </c>
      <c r="I154" s="72">
        <f t="shared" si="20"/>
        <v>4215.600000000002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20613.8</v>
      </c>
      <c r="D155" s="60">
        <f>D9+D21+D47+D53+D122</f>
        <v>19127.299999999992</v>
      </c>
      <c r="E155" s="6">
        <f>D155/D150*100</f>
        <v>1.4547493127563846</v>
      </c>
      <c r="F155" s="6">
        <f t="shared" si="21"/>
        <v>93.76127450980388</v>
      </c>
      <c r="G155" s="6">
        <f t="shared" si="18"/>
        <v>92.78881137878506</v>
      </c>
      <c r="H155" s="61">
        <f t="shared" si="19"/>
        <v>1272.700000000008</v>
      </c>
      <c r="I155" s="72">
        <f t="shared" si="20"/>
        <v>1486.5000000000073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676922.8000000002</v>
      </c>
      <c r="C156" s="78">
        <f>C150-C151-C152-C153-C154-C155</f>
        <v>719913.4000000003</v>
      </c>
      <c r="D156" s="78">
        <f>D150-D151-D152-D153-D154-D155</f>
        <v>644577.6000000002</v>
      </c>
      <c r="E156" s="36">
        <f>D156/D150*100</f>
        <v>49.02410798273465</v>
      </c>
      <c r="F156" s="36">
        <f t="shared" si="21"/>
        <v>95.22172986343496</v>
      </c>
      <c r="G156" s="36">
        <f t="shared" si="18"/>
        <v>89.53543578991584</v>
      </c>
      <c r="H156" s="127">
        <f t="shared" si="19"/>
        <v>32345.199999999953</v>
      </c>
      <c r="I156" s="127">
        <f t="shared" si="20"/>
        <v>75335.80000000005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1536589.2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1314817.6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1536589.2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1314817.6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2016-11-28T06:05:23Z</dcterms:modified>
  <cp:category/>
  <cp:version/>
  <cp:contentType/>
  <cp:contentStatus/>
</cp:coreProperties>
</file>